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huusko\Downloads\"/>
    </mc:Choice>
  </mc:AlternateContent>
  <bookViews>
    <workbookView xWindow="0" yWindow="0" windowWidth="21570" windowHeight="80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4" i="1"/>
  <c r="C26" i="1"/>
  <c r="D26" i="1"/>
  <c r="G26" i="1" s="1"/>
  <c r="H28" i="1" s="1"/>
  <c r="H4" i="1"/>
  <c r="F31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4" i="1"/>
  <c r="F5" i="1"/>
  <c r="H5" i="1" s="1"/>
  <c r="F6" i="1"/>
  <c r="H6" i="1" s="1"/>
  <c r="F7" i="1"/>
  <c r="H7" i="1" s="1"/>
  <c r="F8" i="1"/>
  <c r="H8" i="1" s="1"/>
  <c r="F9" i="1"/>
  <c r="H9" i="1" s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F23" i="1"/>
  <c r="H23" i="1" s="1"/>
  <c r="F4" i="1"/>
  <c r="D25" i="1"/>
  <c r="C25" i="1"/>
  <c r="H22" i="1" l="1"/>
  <c r="H24" i="1"/>
</calcChain>
</file>

<file path=xl/sharedStrings.xml><?xml version="1.0" encoding="utf-8"?>
<sst xmlns="http://schemas.openxmlformats.org/spreadsheetml/2006/main" count="25" uniqueCount="25">
  <si>
    <t>Puristusvoimia</t>
  </si>
  <si>
    <t>μ</t>
  </si>
  <si>
    <t>cov(o,v)</t>
  </si>
  <si>
    <t>σ</t>
  </si>
  <si>
    <t>standardihajonta</t>
  </si>
  <si>
    <t>keskiarvo/odotusarvo</t>
  </si>
  <si>
    <t>standard deviation</t>
  </si>
  <si>
    <t>o-mo</t>
  </si>
  <si>
    <t>v-mv</t>
  </si>
  <si>
    <t>(o-mo)*(v-mv)</t>
  </si>
  <si>
    <t>- tulo -&gt;</t>
  </si>
  <si>
    <t>vahva korrelaatio!</t>
  </si>
  <si>
    <t>corr(o,v) -&gt;</t>
  </si>
  <si>
    <t>henkilö</t>
  </si>
  <si>
    <t>oikea</t>
  </si>
  <si>
    <t>vasen</t>
  </si>
  <si>
    <t>"correl"-&gt;</t>
  </si>
  <si>
    <t>"stdev.p" -&gt;</t>
  </si>
  <si>
    <t>y=1,1626x-72,6</t>
  </si>
  <si>
    <t>siis vasen käsi = 1,16*oikea-72</t>
  </si>
  <si>
    <t>siis oikea käsi = 0,86*vasen+62,6</t>
  </si>
  <si>
    <t>Lineaarinen regressio / suoran sovitus</t>
  </si>
  <si>
    <t>o-v</t>
  </si>
  <si>
    <t>kovarianssi</t>
  </si>
  <si>
    <t>korrelaatio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</si>
</sst>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Korrelaatio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8.9618263147555832E-2"/>
          <c:y val="9.6054645529908458E-2"/>
          <c:w val="0.82338826133311738"/>
          <c:h val="0.72541639710175276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31429612534920442"/>
                  <c:y val="-7.265916044934023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Sheet1!$C$4:$C$23</c:f>
              <c:numCache>
                <c:formatCode>General</c:formatCode>
                <c:ptCount val="20"/>
                <c:pt idx="0">
                  <c:v>493</c:v>
                </c:pt>
                <c:pt idx="1">
                  <c:v>331</c:v>
                </c:pt>
                <c:pt idx="2">
                  <c:v>250</c:v>
                </c:pt>
                <c:pt idx="3">
                  <c:v>287</c:v>
                </c:pt>
                <c:pt idx="4">
                  <c:v>273</c:v>
                </c:pt>
                <c:pt idx="5">
                  <c:v>395</c:v>
                </c:pt>
                <c:pt idx="6">
                  <c:v>360</c:v>
                </c:pt>
                <c:pt idx="7">
                  <c:v>444</c:v>
                </c:pt>
                <c:pt idx="8">
                  <c:v>418</c:v>
                </c:pt>
                <c:pt idx="9">
                  <c:v>372</c:v>
                </c:pt>
                <c:pt idx="10">
                  <c:v>374</c:v>
                </c:pt>
                <c:pt idx="11">
                  <c:v>374</c:v>
                </c:pt>
                <c:pt idx="12">
                  <c:v>431</c:v>
                </c:pt>
                <c:pt idx="13">
                  <c:v>409</c:v>
                </c:pt>
                <c:pt idx="14">
                  <c:v>437</c:v>
                </c:pt>
                <c:pt idx="15">
                  <c:v>477</c:v>
                </c:pt>
                <c:pt idx="16">
                  <c:v>436</c:v>
                </c:pt>
                <c:pt idx="17">
                  <c:v>498</c:v>
                </c:pt>
                <c:pt idx="18">
                  <c:v>433</c:v>
                </c:pt>
                <c:pt idx="19">
                  <c:v>418</c:v>
                </c:pt>
              </c:numCache>
            </c:numRef>
          </c:xVal>
          <c:yVal>
            <c:numRef>
              <c:f>Sheet1!$D$4:$D$23</c:f>
              <c:numCache>
                <c:formatCode>General</c:formatCode>
                <c:ptCount val="20"/>
                <c:pt idx="0">
                  <c:v>438</c:v>
                </c:pt>
                <c:pt idx="1">
                  <c:v>312</c:v>
                </c:pt>
                <c:pt idx="2">
                  <c:v>238</c:v>
                </c:pt>
                <c:pt idx="3">
                  <c:v>220</c:v>
                </c:pt>
                <c:pt idx="4">
                  <c:v>257</c:v>
                </c:pt>
                <c:pt idx="5">
                  <c:v>370</c:v>
                </c:pt>
                <c:pt idx="6">
                  <c:v>360</c:v>
                </c:pt>
                <c:pt idx="7">
                  <c:v>456</c:v>
                </c:pt>
                <c:pt idx="8">
                  <c:v>386</c:v>
                </c:pt>
                <c:pt idx="9">
                  <c:v>321</c:v>
                </c:pt>
                <c:pt idx="10">
                  <c:v>381</c:v>
                </c:pt>
                <c:pt idx="11">
                  <c:v>381</c:v>
                </c:pt>
                <c:pt idx="12">
                  <c:v>416</c:v>
                </c:pt>
                <c:pt idx="13">
                  <c:v>410</c:v>
                </c:pt>
                <c:pt idx="14">
                  <c:v>432</c:v>
                </c:pt>
                <c:pt idx="15">
                  <c:v>498</c:v>
                </c:pt>
                <c:pt idx="16">
                  <c:v>513</c:v>
                </c:pt>
                <c:pt idx="17">
                  <c:v>535</c:v>
                </c:pt>
                <c:pt idx="18">
                  <c:v>433</c:v>
                </c:pt>
                <c:pt idx="19">
                  <c:v>387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9D-4FAB-9277-AB4F7FE31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160992"/>
        <c:axId val="649027272"/>
      </c:scatterChart>
      <c:valAx>
        <c:axId val="456160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49027272"/>
        <c:crosses val="autoZero"/>
        <c:crossBetween val="midCat"/>
      </c:valAx>
      <c:valAx>
        <c:axId val="649027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56160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Mittaukset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Sheet1!$C$3</c:f>
              <c:strCache>
                <c:ptCount val="1"/>
                <c:pt idx="0">
                  <c:v>oikea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Sheet1!$B$4:$B$23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Sheet1!$C$4:$C$23</c:f>
              <c:numCache>
                <c:formatCode>General</c:formatCode>
                <c:ptCount val="20"/>
                <c:pt idx="0">
                  <c:v>493</c:v>
                </c:pt>
                <c:pt idx="1">
                  <c:v>331</c:v>
                </c:pt>
                <c:pt idx="2">
                  <c:v>250</c:v>
                </c:pt>
                <c:pt idx="3">
                  <c:v>287</c:v>
                </c:pt>
                <c:pt idx="4">
                  <c:v>273</c:v>
                </c:pt>
                <c:pt idx="5">
                  <c:v>395</c:v>
                </c:pt>
                <c:pt idx="6">
                  <c:v>360</c:v>
                </c:pt>
                <c:pt idx="7">
                  <c:v>444</c:v>
                </c:pt>
                <c:pt idx="8">
                  <c:v>418</c:v>
                </c:pt>
                <c:pt idx="9">
                  <c:v>372</c:v>
                </c:pt>
                <c:pt idx="10">
                  <c:v>374</c:v>
                </c:pt>
                <c:pt idx="11">
                  <c:v>374</c:v>
                </c:pt>
                <c:pt idx="12">
                  <c:v>431</c:v>
                </c:pt>
                <c:pt idx="13">
                  <c:v>409</c:v>
                </c:pt>
                <c:pt idx="14">
                  <c:v>437</c:v>
                </c:pt>
                <c:pt idx="15">
                  <c:v>477</c:v>
                </c:pt>
                <c:pt idx="16">
                  <c:v>436</c:v>
                </c:pt>
                <c:pt idx="17">
                  <c:v>498</c:v>
                </c:pt>
                <c:pt idx="18">
                  <c:v>433</c:v>
                </c:pt>
                <c:pt idx="19">
                  <c:v>418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A8-4E91-97A5-5AC44C6D0F7D}"/>
            </c:ext>
          </c:extLst>
        </c:ser>
        <c:ser>
          <c:idx val="1"/>
          <c:order val="1"/>
          <c:tx>
            <c:strRef>
              <c:f>Sheet1!$D$3</c:f>
              <c:strCache>
                <c:ptCount val="1"/>
                <c:pt idx="0">
                  <c:v>vasen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Sheet1!$B$4:$B$23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Sheet1!$D$4:$D$23</c:f>
              <c:numCache>
                <c:formatCode>General</c:formatCode>
                <c:ptCount val="20"/>
                <c:pt idx="0">
                  <c:v>438</c:v>
                </c:pt>
                <c:pt idx="1">
                  <c:v>312</c:v>
                </c:pt>
                <c:pt idx="2">
                  <c:v>238</c:v>
                </c:pt>
                <c:pt idx="3">
                  <c:v>220</c:v>
                </c:pt>
                <c:pt idx="4">
                  <c:v>257</c:v>
                </c:pt>
                <c:pt idx="5">
                  <c:v>370</c:v>
                </c:pt>
                <c:pt idx="6">
                  <c:v>360</c:v>
                </c:pt>
                <c:pt idx="7">
                  <c:v>456</c:v>
                </c:pt>
                <c:pt idx="8">
                  <c:v>386</c:v>
                </c:pt>
                <c:pt idx="9">
                  <c:v>321</c:v>
                </c:pt>
                <c:pt idx="10">
                  <c:v>381</c:v>
                </c:pt>
                <c:pt idx="11">
                  <c:v>381</c:v>
                </c:pt>
                <c:pt idx="12">
                  <c:v>416</c:v>
                </c:pt>
                <c:pt idx="13">
                  <c:v>410</c:v>
                </c:pt>
                <c:pt idx="14">
                  <c:v>432</c:v>
                </c:pt>
                <c:pt idx="15">
                  <c:v>498</c:v>
                </c:pt>
                <c:pt idx="16">
                  <c:v>513</c:v>
                </c:pt>
                <c:pt idx="17">
                  <c:v>535</c:v>
                </c:pt>
                <c:pt idx="18">
                  <c:v>433</c:v>
                </c:pt>
                <c:pt idx="19">
                  <c:v>387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A8-4E91-97A5-5AC44C6D0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4004832"/>
        <c:axId val="543199776"/>
      </c:scatterChart>
      <c:valAx>
        <c:axId val="454004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43199776"/>
        <c:crosses val="autoZero"/>
        <c:crossBetween val="midCat"/>
      </c:valAx>
      <c:valAx>
        <c:axId val="54319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540048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390854</xdr:colOff>
      <xdr:row>31</xdr:row>
      <xdr:rowOff>44135</xdr:rowOff>
    </xdr:from>
    <xdr:to>
      <xdr:col>12</xdr:col>
      <xdr:colOff>112288</xdr:colOff>
      <xdr:row>45</xdr:row>
      <xdr:rowOff>165579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18783</xdr:colOff>
      <xdr:row>31</xdr:row>
      <xdr:rowOff>65690</xdr:rowOff>
    </xdr:from>
    <xdr:to>
      <xdr:col>7</xdr:col>
      <xdr:colOff>295604</xdr:colOff>
      <xdr:row>45</xdr:row>
      <xdr:rowOff>144846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topLeftCell="A4" zoomScale="145" zoomScaleNormal="145" workbookViewId="0">
      <selection activeCell="D28" sqref="D28"/>
    </sheetView>
  </sheetViews>
  <sheetFormatPr defaultRowHeight="15" x14ac:dyDescent="0.25"/>
  <cols>
    <col min="1" max="1" width="21.140625" customWidth="1"/>
    <col min="8" max="8" width="17.5703125" customWidth="1"/>
  </cols>
  <sheetData>
    <row r="1" spans="2:11" x14ac:dyDescent="0.25">
      <c r="H1" t="s">
        <v>23</v>
      </c>
    </row>
    <row r="2" spans="2:11" x14ac:dyDescent="0.25">
      <c r="B2" t="s">
        <v>0</v>
      </c>
      <c r="H2" t="s">
        <v>2</v>
      </c>
    </row>
    <row r="3" spans="2:11" x14ac:dyDescent="0.25">
      <c r="B3" t="s">
        <v>13</v>
      </c>
      <c r="C3" t="s">
        <v>14</v>
      </c>
      <c r="D3" t="s">
        <v>15</v>
      </c>
      <c r="E3" t="s">
        <v>22</v>
      </c>
      <c r="F3" t="s">
        <v>7</v>
      </c>
      <c r="G3" t="s">
        <v>8</v>
      </c>
      <c r="H3" t="s">
        <v>9</v>
      </c>
    </row>
    <row r="4" spans="2:11" x14ac:dyDescent="0.25">
      <c r="B4">
        <v>1</v>
      </c>
      <c r="C4">
        <v>493</v>
      </c>
      <c r="D4">
        <v>438</v>
      </c>
      <c r="E4">
        <f>C4-D4</f>
        <v>55</v>
      </c>
      <c r="F4">
        <f t="shared" ref="F4:F23" si="0">C4-$C$25</f>
        <v>97.5</v>
      </c>
      <c r="G4">
        <f t="shared" ref="G4:G23" si="1">D4-$D$25</f>
        <v>50.800000000000011</v>
      </c>
      <c r="H4">
        <f>F4*G4</f>
        <v>4953.0000000000009</v>
      </c>
      <c r="J4">
        <f>1.1626*C4-72</f>
        <v>501.16180000000008</v>
      </c>
      <c r="K4">
        <f>D4</f>
        <v>438</v>
      </c>
    </row>
    <row r="5" spans="2:11" x14ac:dyDescent="0.25">
      <c r="B5">
        <v>2</v>
      </c>
      <c r="C5">
        <v>331</v>
      </c>
      <c r="D5">
        <v>312</v>
      </c>
      <c r="E5">
        <f t="shared" ref="E5:E23" si="2">C5-D5</f>
        <v>19</v>
      </c>
      <c r="F5">
        <f t="shared" si="0"/>
        <v>-64.5</v>
      </c>
      <c r="G5">
        <f t="shared" si="1"/>
        <v>-75.199999999999989</v>
      </c>
      <c r="H5">
        <f t="shared" ref="H5:H23" si="3">F5*G5</f>
        <v>4850.3999999999996</v>
      </c>
      <c r="J5">
        <f t="shared" ref="J5:J23" si="4">1.1626*C5-72</f>
        <v>312.82060000000001</v>
      </c>
      <c r="K5">
        <f t="shared" ref="K5:K23" si="5">D5</f>
        <v>312</v>
      </c>
    </row>
    <row r="6" spans="2:11" x14ac:dyDescent="0.25">
      <c r="B6">
        <v>3</v>
      </c>
      <c r="C6">
        <v>250</v>
      </c>
      <c r="D6">
        <v>238</v>
      </c>
      <c r="E6">
        <f t="shared" si="2"/>
        <v>12</v>
      </c>
      <c r="F6">
        <f t="shared" si="0"/>
        <v>-145.5</v>
      </c>
      <c r="G6">
        <f t="shared" si="1"/>
        <v>-149.19999999999999</v>
      </c>
      <c r="H6">
        <f t="shared" si="3"/>
        <v>21708.6</v>
      </c>
      <c r="J6">
        <f t="shared" si="4"/>
        <v>218.65000000000003</v>
      </c>
      <c r="K6">
        <f t="shared" si="5"/>
        <v>238</v>
      </c>
    </row>
    <row r="7" spans="2:11" x14ac:dyDescent="0.25">
      <c r="B7">
        <v>4</v>
      </c>
      <c r="C7">
        <v>287</v>
      </c>
      <c r="D7">
        <v>220</v>
      </c>
      <c r="E7">
        <f t="shared" si="2"/>
        <v>67</v>
      </c>
      <c r="F7">
        <f t="shared" si="0"/>
        <v>-108.5</v>
      </c>
      <c r="G7">
        <f t="shared" si="1"/>
        <v>-167.2</v>
      </c>
      <c r="H7">
        <f t="shared" si="3"/>
        <v>18141.199999999997</v>
      </c>
      <c r="J7">
        <f t="shared" si="4"/>
        <v>261.6662</v>
      </c>
      <c r="K7">
        <f t="shared" si="5"/>
        <v>220</v>
      </c>
    </row>
    <row r="8" spans="2:11" x14ac:dyDescent="0.25">
      <c r="B8">
        <v>5</v>
      </c>
      <c r="C8">
        <v>273</v>
      </c>
      <c r="D8">
        <v>257</v>
      </c>
      <c r="E8">
        <f t="shared" si="2"/>
        <v>16</v>
      </c>
      <c r="F8">
        <f t="shared" si="0"/>
        <v>-122.5</v>
      </c>
      <c r="G8">
        <f t="shared" si="1"/>
        <v>-130.19999999999999</v>
      </c>
      <c r="H8">
        <f t="shared" si="3"/>
        <v>15949.499999999998</v>
      </c>
      <c r="J8">
        <f t="shared" si="4"/>
        <v>245.38980000000004</v>
      </c>
      <c r="K8">
        <f t="shared" si="5"/>
        <v>257</v>
      </c>
    </row>
    <row r="9" spans="2:11" x14ac:dyDescent="0.25">
      <c r="B9">
        <v>6</v>
      </c>
      <c r="C9">
        <v>395</v>
      </c>
      <c r="D9">
        <v>370</v>
      </c>
      <c r="E9">
        <f t="shared" si="2"/>
        <v>25</v>
      </c>
      <c r="F9">
        <f t="shared" si="0"/>
        <v>-0.5</v>
      </c>
      <c r="G9">
        <f t="shared" si="1"/>
        <v>-17.199999999999989</v>
      </c>
      <c r="H9">
        <f t="shared" si="3"/>
        <v>8.5999999999999943</v>
      </c>
      <c r="J9">
        <f t="shared" si="4"/>
        <v>387.22700000000003</v>
      </c>
      <c r="K9">
        <f t="shared" si="5"/>
        <v>370</v>
      </c>
    </row>
    <row r="10" spans="2:11" x14ac:dyDescent="0.25">
      <c r="B10">
        <v>7</v>
      </c>
      <c r="C10">
        <v>360</v>
      </c>
      <c r="D10">
        <v>360</v>
      </c>
      <c r="E10">
        <f t="shared" si="2"/>
        <v>0</v>
      </c>
      <c r="F10">
        <f t="shared" si="0"/>
        <v>-35.5</v>
      </c>
      <c r="G10">
        <f t="shared" si="1"/>
        <v>-27.199999999999989</v>
      </c>
      <c r="H10">
        <f t="shared" si="3"/>
        <v>965.59999999999957</v>
      </c>
      <c r="J10">
        <f t="shared" si="4"/>
        <v>346.536</v>
      </c>
      <c r="K10">
        <f t="shared" si="5"/>
        <v>360</v>
      </c>
    </row>
    <row r="11" spans="2:11" x14ac:dyDescent="0.25">
      <c r="B11">
        <v>8</v>
      </c>
      <c r="C11">
        <v>444</v>
      </c>
      <c r="D11">
        <v>456</v>
      </c>
      <c r="E11">
        <f t="shared" si="2"/>
        <v>-12</v>
      </c>
      <c r="F11">
        <f t="shared" si="0"/>
        <v>48.5</v>
      </c>
      <c r="G11">
        <f t="shared" si="1"/>
        <v>68.800000000000011</v>
      </c>
      <c r="H11">
        <f t="shared" si="3"/>
        <v>3336.8000000000006</v>
      </c>
      <c r="J11">
        <f t="shared" si="4"/>
        <v>444.19440000000009</v>
      </c>
      <c r="K11">
        <f t="shared" si="5"/>
        <v>456</v>
      </c>
    </row>
    <row r="12" spans="2:11" x14ac:dyDescent="0.25">
      <c r="B12">
        <v>9</v>
      </c>
      <c r="C12">
        <v>418</v>
      </c>
      <c r="D12">
        <v>386</v>
      </c>
      <c r="E12">
        <f t="shared" si="2"/>
        <v>32</v>
      </c>
      <c r="F12">
        <f t="shared" si="0"/>
        <v>22.5</v>
      </c>
      <c r="G12">
        <f t="shared" si="1"/>
        <v>-1.1999999999999886</v>
      </c>
      <c r="H12">
        <f t="shared" si="3"/>
        <v>-26.999999999999744</v>
      </c>
      <c r="J12">
        <f t="shared" si="4"/>
        <v>413.96680000000003</v>
      </c>
      <c r="K12">
        <f t="shared" si="5"/>
        <v>386</v>
      </c>
    </row>
    <row r="13" spans="2:11" x14ac:dyDescent="0.25">
      <c r="B13">
        <v>10</v>
      </c>
      <c r="C13">
        <v>372</v>
      </c>
      <c r="D13">
        <v>321</v>
      </c>
      <c r="E13">
        <f t="shared" si="2"/>
        <v>51</v>
      </c>
      <c r="F13">
        <f t="shared" si="0"/>
        <v>-23.5</v>
      </c>
      <c r="G13">
        <f t="shared" si="1"/>
        <v>-66.199999999999989</v>
      </c>
      <c r="H13">
        <f t="shared" si="3"/>
        <v>1555.6999999999998</v>
      </c>
      <c r="J13">
        <f t="shared" si="4"/>
        <v>360.48720000000003</v>
      </c>
      <c r="K13">
        <f t="shared" si="5"/>
        <v>321</v>
      </c>
    </row>
    <row r="14" spans="2:11" x14ac:dyDescent="0.25">
      <c r="B14">
        <v>11</v>
      </c>
      <c r="C14">
        <v>374</v>
      </c>
      <c r="D14">
        <v>381</v>
      </c>
      <c r="E14">
        <f t="shared" si="2"/>
        <v>-7</v>
      </c>
      <c r="F14">
        <f t="shared" si="0"/>
        <v>-21.5</v>
      </c>
      <c r="G14">
        <f t="shared" si="1"/>
        <v>-6.1999999999999886</v>
      </c>
      <c r="H14">
        <f t="shared" si="3"/>
        <v>133.29999999999976</v>
      </c>
      <c r="J14">
        <f t="shared" si="4"/>
        <v>362.81240000000003</v>
      </c>
      <c r="K14">
        <f t="shared" si="5"/>
        <v>381</v>
      </c>
    </row>
    <row r="15" spans="2:11" x14ac:dyDescent="0.25">
      <c r="B15">
        <v>12</v>
      </c>
      <c r="C15">
        <v>374</v>
      </c>
      <c r="D15">
        <v>381</v>
      </c>
      <c r="E15">
        <f t="shared" si="2"/>
        <v>-7</v>
      </c>
      <c r="F15">
        <f t="shared" si="0"/>
        <v>-21.5</v>
      </c>
      <c r="G15">
        <f t="shared" si="1"/>
        <v>-6.1999999999999886</v>
      </c>
      <c r="H15">
        <f t="shared" si="3"/>
        <v>133.29999999999976</v>
      </c>
      <c r="J15">
        <f t="shared" si="4"/>
        <v>362.81240000000003</v>
      </c>
      <c r="K15">
        <f t="shared" si="5"/>
        <v>381</v>
      </c>
    </row>
    <row r="16" spans="2:11" x14ac:dyDescent="0.25">
      <c r="B16">
        <v>13</v>
      </c>
      <c r="C16">
        <v>431</v>
      </c>
      <c r="D16">
        <v>416</v>
      </c>
      <c r="E16">
        <f t="shared" si="2"/>
        <v>15</v>
      </c>
      <c r="F16">
        <f t="shared" si="0"/>
        <v>35.5</v>
      </c>
      <c r="G16">
        <f t="shared" si="1"/>
        <v>28.800000000000011</v>
      </c>
      <c r="H16">
        <f t="shared" si="3"/>
        <v>1022.4000000000004</v>
      </c>
      <c r="J16">
        <f t="shared" si="4"/>
        <v>429.08060000000006</v>
      </c>
      <c r="K16">
        <f t="shared" si="5"/>
        <v>416</v>
      </c>
    </row>
    <row r="17" spans="1:13" x14ac:dyDescent="0.25">
      <c r="B17">
        <v>14</v>
      </c>
      <c r="C17">
        <v>409</v>
      </c>
      <c r="D17">
        <v>410</v>
      </c>
      <c r="E17">
        <f t="shared" si="2"/>
        <v>-1</v>
      </c>
      <c r="F17">
        <f t="shared" si="0"/>
        <v>13.5</v>
      </c>
      <c r="G17">
        <f t="shared" si="1"/>
        <v>22.800000000000011</v>
      </c>
      <c r="H17">
        <f t="shared" si="3"/>
        <v>307.80000000000018</v>
      </c>
      <c r="J17">
        <f t="shared" si="4"/>
        <v>403.50340000000006</v>
      </c>
      <c r="K17">
        <f t="shared" si="5"/>
        <v>410</v>
      </c>
    </row>
    <row r="18" spans="1:13" x14ac:dyDescent="0.25">
      <c r="B18">
        <v>15</v>
      </c>
      <c r="C18">
        <v>437</v>
      </c>
      <c r="D18">
        <v>432</v>
      </c>
      <c r="E18">
        <f t="shared" si="2"/>
        <v>5</v>
      </c>
      <c r="F18">
        <f t="shared" si="0"/>
        <v>41.5</v>
      </c>
      <c r="G18">
        <f t="shared" si="1"/>
        <v>44.800000000000011</v>
      </c>
      <c r="H18">
        <f t="shared" si="3"/>
        <v>1859.2000000000005</v>
      </c>
      <c r="J18">
        <f t="shared" si="4"/>
        <v>436.05620000000005</v>
      </c>
      <c r="K18">
        <f t="shared" si="5"/>
        <v>432</v>
      </c>
    </row>
    <row r="19" spans="1:13" x14ac:dyDescent="0.25">
      <c r="B19">
        <v>16</v>
      </c>
      <c r="C19">
        <v>477</v>
      </c>
      <c r="D19">
        <v>498</v>
      </c>
      <c r="E19">
        <f t="shared" si="2"/>
        <v>-21</v>
      </c>
      <c r="F19">
        <f t="shared" si="0"/>
        <v>81.5</v>
      </c>
      <c r="G19">
        <f t="shared" si="1"/>
        <v>110.80000000000001</v>
      </c>
      <c r="H19">
        <f t="shared" si="3"/>
        <v>9030.2000000000007</v>
      </c>
      <c r="J19">
        <f t="shared" si="4"/>
        <v>482.56020000000001</v>
      </c>
      <c r="K19">
        <f t="shared" si="5"/>
        <v>498</v>
      </c>
    </row>
    <row r="20" spans="1:13" x14ac:dyDescent="0.25">
      <c r="B20">
        <v>17</v>
      </c>
      <c r="C20">
        <v>436</v>
      </c>
      <c r="D20">
        <v>513</v>
      </c>
      <c r="E20">
        <f t="shared" si="2"/>
        <v>-77</v>
      </c>
      <c r="F20">
        <f t="shared" si="0"/>
        <v>40.5</v>
      </c>
      <c r="G20">
        <f t="shared" si="1"/>
        <v>125.80000000000001</v>
      </c>
      <c r="H20">
        <f t="shared" si="3"/>
        <v>5094.9000000000005</v>
      </c>
      <c r="J20">
        <f t="shared" si="4"/>
        <v>434.89360000000005</v>
      </c>
      <c r="K20">
        <f t="shared" si="5"/>
        <v>513</v>
      </c>
    </row>
    <row r="21" spans="1:13" x14ac:dyDescent="0.25">
      <c r="B21">
        <v>18</v>
      </c>
      <c r="C21">
        <v>498</v>
      </c>
      <c r="D21">
        <v>535</v>
      </c>
      <c r="E21">
        <f t="shared" si="2"/>
        <v>-37</v>
      </c>
      <c r="F21">
        <f t="shared" si="0"/>
        <v>102.5</v>
      </c>
      <c r="G21">
        <f t="shared" si="1"/>
        <v>147.80000000000001</v>
      </c>
      <c r="H21">
        <f t="shared" si="3"/>
        <v>15149.500000000002</v>
      </c>
      <c r="J21">
        <f t="shared" si="4"/>
        <v>506.97480000000007</v>
      </c>
      <c r="K21">
        <f t="shared" si="5"/>
        <v>535</v>
      </c>
    </row>
    <row r="22" spans="1:13" x14ac:dyDescent="0.25">
      <c r="B22">
        <v>19</v>
      </c>
      <c r="C22">
        <v>433</v>
      </c>
      <c r="D22">
        <v>433</v>
      </c>
      <c r="E22">
        <f t="shared" si="2"/>
        <v>0</v>
      </c>
      <c r="F22">
        <f t="shared" si="0"/>
        <v>37.5</v>
      </c>
      <c r="G22">
        <f t="shared" si="1"/>
        <v>45.800000000000011</v>
      </c>
      <c r="H22">
        <f t="shared" si="3"/>
        <v>1717.5000000000005</v>
      </c>
      <c r="J22">
        <f t="shared" si="4"/>
        <v>431.40580000000006</v>
      </c>
      <c r="K22">
        <f t="shared" si="5"/>
        <v>433</v>
      </c>
    </row>
    <row r="23" spans="1:13" x14ac:dyDescent="0.25">
      <c r="B23">
        <v>20</v>
      </c>
      <c r="C23">
        <v>418</v>
      </c>
      <c r="D23">
        <v>387</v>
      </c>
      <c r="E23">
        <f t="shared" si="2"/>
        <v>31</v>
      </c>
      <c r="F23">
        <f t="shared" si="0"/>
        <v>22.5</v>
      </c>
      <c r="G23">
        <f t="shared" si="1"/>
        <v>-0.19999999999998863</v>
      </c>
      <c r="H23">
        <f t="shared" si="3"/>
        <v>-4.4999999999997442</v>
      </c>
      <c r="J23">
        <f t="shared" si="4"/>
        <v>413.96680000000003</v>
      </c>
      <c r="K23">
        <f t="shared" si="5"/>
        <v>387</v>
      </c>
    </row>
    <row r="24" spans="1:13" x14ac:dyDescent="0.25">
      <c r="H24">
        <f>AVERAGE(H4:H23)</f>
        <v>5294.3</v>
      </c>
    </row>
    <row r="25" spans="1:13" x14ac:dyDescent="0.25">
      <c r="A25" t="s">
        <v>5</v>
      </c>
      <c r="B25" t="s">
        <v>1</v>
      </c>
      <c r="C25">
        <f>AVERAGE(C4:C23)</f>
        <v>395.5</v>
      </c>
      <c r="D25">
        <f>AVERAGE(D4:D23)</f>
        <v>387.2</v>
      </c>
      <c r="E25">
        <f>AVERAGE(E4:E23)</f>
        <v>8.3000000000000007</v>
      </c>
    </row>
    <row r="26" spans="1:13" x14ac:dyDescent="0.25">
      <c r="A26" t="s">
        <v>4</v>
      </c>
      <c r="B26" t="s">
        <v>3</v>
      </c>
      <c r="C26">
        <f>_xlfn.STDEV.P(C4:C23)</f>
        <v>67.482219880498889</v>
      </c>
      <c r="D26">
        <f>_xlfn.STDEV.P(D4:D23)</f>
        <v>83.974758112185114</v>
      </c>
      <c r="F26" t="s">
        <v>10</v>
      </c>
      <c r="G26">
        <f>C26*D26</f>
        <v>5666.8030913381835</v>
      </c>
    </row>
    <row r="27" spans="1:13" x14ac:dyDescent="0.25">
      <c r="A27" t="s">
        <v>6</v>
      </c>
    </row>
    <row r="28" spans="1:13" x14ac:dyDescent="0.25">
      <c r="A28" t="s">
        <v>17</v>
      </c>
      <c r="D28" t="s">
        <v>24</v>
      </c>
      <c r="F28" t="s">
        <v>12</v>
      </c>
      <c r="H28">
        <f>H24/G26</f>
        <v>0.93426574290051445</v>
      </c>
    </row>
    <row r="29" spans="1:13" x14ac:dyDescent="0.25">
      <c r="F29" t="s">
        <v>11</v>
      </c>
      <c r="K29" s="1" t="s">
        <v>21</v>
      </c>
    </row>
    <row r="30" spans="1:13" x14ac:dyDescent="0.25">
      <c r="K30" t="s">
        <v>18</v>
      </c>
      <c r="M30" t="s">
        <v>19</v>
      </c>
    </row>
    <row r="31" spans="1:13" x14ac:dyDescent="0.25">
      <c r="D31" t="s">
        <v>16</v>
      </c>
      <c r="F31">
        <f>CORREL(C4:C23,D4:D23)</f>
        <v>0.93426574290051445</v>
      </c>
      <c r="M31" t="s">
        <v>20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SAVONIA-AMK OY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Juha-Matti Huusko</dc:creator>
  <cp:lastModifiedBy>Juha-Matti Huusko</cp:lastModifiedBy>
  <dcterms:created xsi:type="dcterms:W3CDTF">2017-11-29T11:05:53Z</dcterms:created>
  <dcterms:modified xsi:type="dcterms:W3CDTF">2017-12-12T12:19:24Z</dcterms:modified>
</cp:coreProperties>
</file>