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huusko\Downloads\"/>
    </mc:Choice>
  </mc:AlternateContent>
  <xr:revisionPtr revIDLastSave="0" documentId="13_ncr:1_{94586243-4A1F-4AED-8D5C-B55ABA4E72AF}" xr6:coauthVersionLast="47" xr6:coauthVersionMax="47" xr10:uidLastSave="{00000000-0000-0000-0000-000000000000}"/>
  <bookViews>
    <workbookView xWindow="10" yWindow="0" windowWidth="14580" windowHeight="10200" xr2:uid="{6E375F96-318F-4407-8657-01948509BD31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7" i="1" s="1"/>
  <c r="B18" i="1" s="1"/>
  <c r="B19" i="1" s="1"/>
  <c r="B20" i="1" s="1"/>
  <c r="B21" i="1" s="1"/>
  <c r="B22" i="1" s="1"/>
  <c r="D4" i="1"/>
  <c r="C8" i="1"/>
  <c r="D8" i="1" s="1"/>
  <c r="C7" i="1"/>
  <c r="D7" i="1" s="1"/>
  <c r="C15" i="1" l="1"/>
  <c r="E16" i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C16" i="1"/>
  <c r="D15" i="1" s="1"/>
  <c r="F16" i="1" s="1"/>
  <c r="C22" i="1"/>
  <c r="B23" i="1"/>
  <c r="C18" i="1"/>
  <c r="C20" i="1"/>
  <c r="C19" i="1"/>
  <c r="C17" i="1"/>
  <c r="C21" i="1"/>
  <c r="D21" i="1" l="1"/>
  <c r="D20" i="1"/>
  <c r="B24" i="1"/>
  <c r="C23" i="1"/>
  <c r="D16" i="1"/>
  <c r="F17" i="1" s="1"/>
  <c r="D19" i="1"/>
  <c r="D18" i="1"/>
  <c r="D17" i="1"/>
  <c r="F18" i="1" l="1"/>
  <c r="F19" i="1" s="1"/>
  <c r="F20" i="1" s="1"/>
  <c r="F21" i="1" s="1"/>
  <c r="F22" i="1" s="1"/>
  <c r="C24" i="1"/>
  <c r="B25" i="1"/>
  <c r="D22" i="1"/>
  <c r="F23" i="1" l="1"/>
  <c r="B26" i="1"/>
  <c r="C25" i="1"/>
  <c r="D23" i="1"/>
  <c r="F24" i="1" l="1"/>
  <c r="B27" i="1"/>
  <c r="C26" i="1"/>
  <c r="D25" i="1" s="1"/>
  <c r="D24" i="1"/>
  <c r="F25" i="1" l="1"/>
  <c r="F26" i="1" s="1"/>
  <c r="C27" i="1"/>
  <c r="D26" i="1" s="1"/>
  <c r="B28" i="1"/>
  <c r="F27" i="1" l="1"/>
  <c r="B29" i="1"/>
  <c r="C28" i="1"/>
  <c r="C29" i="1" l="1"/>
  <c r="B30" i="1"/>
  <c r="D27" i="1"/>
  <c r="F28" i="1" s="1"/>
  <c r="C30" i="1" l="1"/>
  <c r="D29" i="1" s="1"/>
  <c r="B31" i="1"/>
  <c r="D28" i="1"/>
  <c r="F29" i="1" s="1"/>
  <c r="F30" i="1" l="1"/>
  <c r="B32" i="1"/>
  <c r="C31" i="1"/>
  <c r="D30" i="1" s="1"/>
  <c r="F31" i="1" l="1"/>
  <c r="C32" i="1"/>
  <c r="D31" i="1" s="1"/>
  <c r="B33" i="1"/>
  <c r="F32" i="1" l="1"/>
  <c r="B34" i="1"/>
  <c r="B35" i="1" s="1"/>
  <c r="C33" i="1"/>
  <c r="D32" i="1" s="1"/>
  <c r="F33" i="1" l="1"/>
  <c r="C34" i="1"/>
  <c r="D33" i="1" s="1"/>
  <c r="F34" i="1" l="1"/>
  <c r="C35" i="1"/>
  <c r="D34" i="1" s="1"/>
  <c r="B36" i="1"/>
  <c r="F35" i="1" l="1"/>
  <c r="B37" i="1"/>
  <c r="C36" i="1"/>
  <c r="D35" i="1" s="1"/>
  <c r="F36" i="1" l="1"/>
  <c r="B38" i="1"/>
  <c r="C37" i="1"/>
  <c r="D36" i="1" l="1"/>
  <c r="F37" i="1" s="1"/>
  <c r="C38" i="1"/>
  <c r="B39" i="1"/>
  <c r="B40" i="1" l="1"/>
  <c r="C39" i="1"/>
  <c r="D37" i="1"/>
  <c r="F38" i="1" s="1"/>
  <c r="C40" i="1" l="1"/>
  <c r="D39" i="1" s="1"/>
  <c r="B41" i="1"/>
  <c r="D38" i="1"/>
  <c r="F39" i="1" s="1"/>
  <c r="F40" i="1" l="1"/>
  <c r="B42" i="1"/>
  <c r="C41" i="1"/>
  <c r="D40" i="1" l="1"/>
  <c r="F41" i="1" s="1"/>
  <c r="B43" i="1"/>
  <c r="C42" i="1"/>
  <c r="C43" i="1" l="1"/>
  <c r="B44" i="1"/>
  <c r="D41" i="1"/>
  <c r="F42" i="1" s="1"/>
  <c r="B45" i="1" l="1"/>
  <c r="B46" i="1" s="1"/>
  <c r="C44" i="1"/>
  <c r="D42" i="1"/>
  <c r="F43" i="1" s="1"/>
  <c r="B47" i="1" l="1"/>
  <c r="C46" i="1"/>
  <c r="D43" i="1"/>
  <c r="F44" i="1" s="1"/>
  <c r="C45" i="1"/>
  <c r="B48" i="1" l="1"/>
  <c r="C47" i="1"/>
  <c r="D45" i="1"/>
  <c r="D44" i="1"/>
  <c r="F45" i="1" s="1"/>
  <c r="F46" i="1" l="1"/>
  <c r="B49" i="1"/>
  <c r="C48" i="1"/>
  <c r="D47" i="1" s="1"/>
  <c r="D46" i="1"/>
  <c r="C49" i="1" l="1"/>
  <c r="D48" i="1" s="1"/>
  <c r="B50" i="1"/>
  <c r="F47" i="1"/>
  <c r="F48" i="1" s="1"/>
  <c r="F49" i="1" l="1"/>
  <c r="B51" i="1"/>
  <c r="C50" i="1"/>
  <c r="D49" i="1" l="1"/>
  <c r="F50" i="1" s="1"/>
  <c r="C51" i="1"/>
  <c r="D50" i="1" s="1"/>
  <c r="B52" i="1"/>
  <c r="B53" i="1" l="1"/>
  <c r="C52" i="1"/>
  <c r="D51" i="1" s="1"/>
  <c r="F51" i="1"/>
  <c r="F52" i="1" l="1"/>
  <c r="C53" i="1"/>
  <c r="B54" i="1"/>
  <c r="C54" i="1" l="1"/>
  <c r="D53" i="1" s="1"/>
  <c r="B55" i="1"/>
  <c r="D52" i="1"/>
  <c r="F53" i="1" s="1"/>
  <c r="F54" i="1" l="1"/>
  <c r="B56" i="1"/>
  <c r="C55" i="1"/>
  <c r="C56" i="1" l="1"/>
  <c r="B57" i="1"/>
  <c r="C57" i="1" s="1"/>
  <c r="D57" i="1" s="1"/>
  <c r="D54" i="1"/>
  <c r="F55" i="1" s="1"/>
  <c r="D56" i="1" l="1"/>
  <c r="D55" i="1"/>
  <c r="F56" i="1" s="1"/>
  <c r="F57" i="1" l="1"/>
</calcChain>
</file>

<file path=xl/sharedStrings.xml><?xml version="1.0" encoding="utf-8"?>
<sst xmlns="http://schemas.openxmlformats.org/spreadsheetml/2006/main" count="24" uniqueCount="22">
  <si>
    <t>t [s]</t>
  </si>
  <si>
    <t>g</t>
  </si>
  <si>
    <t>m/s^2</t>
  </si>
  <si>
    <t>v_y [m/s]</t>
  </si>
  <si>
    <t>v_y_keski [m/s]</t>
  </si>
  <si>
    <t>alkunopeus</t>
  </si>
  <si>
    <t>kulma</t>
  </si>
  <si>
    <t>v_x(0)</t>
  </si>
  <si>
    <t>v_y(0)</t>
  </si>
  <si>
    <t>desimaaleja</t>
  </si>
  <si>
    <t>m/s</t>
  </si>
  <si>
    <t>astetta</t>
  </si>
  <si>
    <t>dt</t>
  </si>
  <si>
    <t>s</t>
  </si>
  <si>
    <t>x(t) [m]</t>
  </si>
  <si>
    <t>y(t) [m]</t>
  </si>
  <si>
    <t>Vino heittoliike</t>
  </si>
  <si>
    <t>suure</t>
  </si>
  <si>
    <t>tarkka</t>
  </si>
  <si>
    <t>pyöristetty</t>
  </si>
  <si>
    <t>yksikkö</t>
  </si>
  <si>
    <t>Huom. eri järjestys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</si>
</sst>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3" borderId="0" applyNumberFormat="0" applyBorder="0" applyAlignment="0" applyProtection="0"/>
  </cellStyleXfs>
  <cellXfs count="6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3" borderId="0" xfId="1"/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Vino heittoliike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Taul1!$E$15:$E$57</c:f>
              <c:numCache>
                <c:formatCode>General</c:formatCode>
                <c:ptCount val="43"/>
                <c:pt idx="0">
                  <c:v>0</c:v>
                </c:pt>
                <c:pt idx="1">
                  <c:v>4.5465</c:v>
                </c:pt>
                <c:pt idx="2">
                  <c:v>9.093</c:v>
                </c:pt>
                <c:pt idx="3">
                  <c:v>13.6395</c:v>
                </c:pt>
                <c:pt idx="4">
                  <c:v>18.186</c:v>
                </c:pt>
                <c:pt idx="5">
                  <c:v>22.732500000000002</c:v>
                </c:pt>
                <c:pt idx="6">
                  <c:v>27.279000000000003</c:v>
                </c:pt>
                <c:pt idx="7">
                  <c:v>31.825500000000005</c:v>
                </c:pt>
                <c:pt idx="8">
                  <c:v>36.372000000000007</c:v>
                </c:pt>
                <c:pt idx="9">
                  <c:v>40.918500000000009</c:v>
                </c:pt>
                <c:pt idx="10">
                  <c:v>45.465000000000011</c:v>
                </c:pt>
                <c:pt idx="11">
                  <c:v>50.011500000000012</c:v>
                </c:pt>
                <c:pt idx="12">
                  <c:v>54.558000000000014</c:v>
                </c:pt>
                <c:pt idx="13">
                  <c:v>59.104500000000016</c:v>
                </c:pt>
                <c:pt idx="14">
                  <c:v>63.651000000000018</c:v>
                </c:pt>
                <c:pt idx="15">
                  <c:v>68.197500000000019</c:v>
                </c:pt>
                <c:pt idx="16">
                  <c:v>72.744000000000014</c:v>
                </c:pt>
                <c:pt idx="17">
                  <c:v>77.290500000000009</c:v>
                </c:pt>
                <c:pt idx="18">
                  <c:v>81.837000000000003</c:v>
                </c:pt>
                <c:pt idx="19">
                  <c:v>86.383499999999998</c:v>
                </c:pt>
                <c:pt idx="20">
                  <c:v>90.929999999999993</c:v>
                </c:pt>
                <c:pt idx="21">
                  <c:v>95.476499999999987</c:v>
                </c:pt>
                <c:pt idx="22">
                  <c:v>100.02299999999998</c:v>
                </c:pt>
                <c:pt idx="23">
                  <c:v>104.56949999999998</c:v>
                </c:pt>
                <c:pt idx="24">
                  <c:v>109.11599999999997</c:v>
                </c:pt>
                <c:pt idx="25">
                  <c:v>113.66249999999997</c:v>
                </c:pt>
                <c:pt idx="26">
                  <c:v>118.20899999999996</c:v>
                </c:pt>
                <c:pt idx="27">
                  <c:v>122.75549999999996</c:v>
                </c:pt>
                <c:pt idx="28">
                  <c:v>127.30199999999995</c:v>
                </c:pt>
                <c:pt idx="29">
                  <c:v>131.84849999999994</c:v>
                </c:pt>
                <c:pt idx="30">
                  <c:v>136.39499999999995</c:v>
                </c:pt>
                <c:pt idx="31">
                  <c:v>140.94149999999996</c:v>
                </c:pt>
                <c:pt idx="32">
                  <c:v>145.48799999999997</c:v>
                </c:pt>
                <c:pt idx="33">
                  <c:v>150.03449999999998</c:v>
                </c:pt>
                <c:pt idx="34">
                  <c:v>154.58099999999999</c:v>
                </c:pt>
                <c:pt idx="35">
                  <c:v>159.1275</c:v>
                </c:pt>
                <c:pt idx="36">
                  <c:v>163.67400000000001</c:v>
                </c:pt>
                <c:pt idx="37">
                  <c:v>168.22050000000002</c:v>
                </c:pt>
                <c:pt idx="38">
                  <c:v>172.76700000000002</c:v>
                </c:pt>
                <c:pt idx="39">
                  <c:v>177.31350000000003</c:v>
                </c:pt>
                <c:pt idx="40">
                  <c:v>181.86000000000004</c:v>
                </c:pt>
                <c:pt idx="41">
                  <c:v>186.40650000000005</c:v>
                </c:pt>
                <c:pt idx="42">
                  <c:v>190.95300000000006</c:v>
                </c:pt>
              </c:numCache>
            </c:numRef>
          </c:xVal>
          <c:yVal>
            <c:numRef>
              <c:f>Taul1!$F$15:$F$57</c:f>
              <c:numCache>
                <c:formatCode>General</c:formatCode>
                <c:ptCount val="43"/>
                <c:pt idx="0">
                  <c:v>0</c:v>
                </c:pt>
                <c:pt idx="1">
                  <c:v>2.5146375000000001</c:v>
                </c:pt>
                <c:pt idx="2">
                  <c:v>4.8085500000000003</c:v>
                </c:pt>
                <c:pt idx="3">
                  <c:v>6.8817374999999998</c:v>
                </c:pt>
                <c:pt idx="4">
                  <c:v>8.7341999999999995</c:v>
                </c:pt>
                <c:pt idx="5">
                  <c:v>10.365937499999999</c:v>
                </c:pt>
                <c:pt idx="6">
                  <c:v>11.776949999999999</c:v>
                </c:pt>
                <c:pt idx="7">
                  <c:v>12.9672375</c:v>
                </c:pt>
                <c:pt idx="8">
                  <c:v>13.9368</c:v>
                </c:pt>
                <c:pt idx="9">
                  <c:v>14.6856375</c:v>
                </c:pt>
                <c:pt idx="10">
                  <c:v>15.213750000000001</c:v>
                </c:pt>
                <c:pt idx="11">
                  <c:v>15.521137500000002</c:v>
                </c:pt>
                <c:pt idx="12">
                  <c:v>15.607800000000003</c:v>
                </c:pt>
                <c:pt idx="13">
                  <c:v>15.473737500000004</c:v>
                </c:pt>
                <c:pt idx="14">
                  <c:v>15.118950000000003</c:v>
                </c:pt>
                <c:pt idx="15">
                  <c:v>14.543437500000003</c:v>
                </c:pt>
                <c:pt idx="16">
                  <c:v>13.747200000000003</c:v>
                </c:pt>
                <c:pt idx="17">
                  <c:v>12.730237500000003</c:v>
                </c:pt>
                <c:pt idx="18">
                  <c:v>11.492550000000003</c:v>
                </c:pt>
                <c:pt idx="19">
                  <c:v>10.034137500000003</c:v>
                </c:pt>
                <c:pt idx="20">
                  <c:v>8.355000000000004</c:v>
                </c:pt>
                <c:pt idx="21">
                  <c:v>6.4551375000000055</c:v>
                </c:pt>
                <c:pt idx="22">
                  <c:v>4.3345500000000072</c:v>
                </c:pt>
                <c:pt idx="23">
                  <c:v>1.9932375000000087</c:v>
                </c:pt>
                <c:pt idx="24">
                  <c:v>-0.56879999999998976</c:v>
                </c:pt>
                <c:pt idx="25">
                  <c:v>-3.351562499999988</c:v>
                </c:pt>
                <c:pt idx="26">
                  <c:v>-6.3550499999999861</c:v>
                </c:pt>
                <c:pt idx="27">
                  <c:v>-9.5792624999999845</c:v>
                </c:pt>
                <c:pt idx="28">
                  <c:v>-13.024199999999983</c:v>
                </c:pt>
                <c:pt idx="29">
                  <c:v>-16.689862499999983</c:v>
                </c:pt>
                <c:pt idx="30">
                  <c:v>-20.57624999999998</c:v>
                </c:pt>
                <c:pt idx="31">
                  <c:v>-24.68336249999998</c:v>
                </c:pt>
                <c:pt idx="32">
                  <c:v>-29.011199999999981</c:v>
                </c:pt>
                <c:pt idx="33">
                  <c:v>-33.559762499999984</c:v>
                </c:pt>
                <c:pt idx="34">
                  <c:v>-38.329049999999988</c:v>
                </c:pt>
                <c:pt idx="35">
                  <c:v>-43.319062499999987</c:v>
                </c:pt>
                <c:pt idx="36">
                  <c:v>-48.529799999999987</c:v>
                </c:pt>
                <c:pt idx="37">
                  <c:v>-53.961262499999989</c:v>
                </c:pt>
                <c:pt idx="38">
                  <c:v>-59.613449999999993</c:v>
                </c:pt>
                <c:pt idx="39">
                  <c:v>-65.486362499999998</c:v>
                </c:pt>
                <c:pt idx="40">
                  <c:v>-71.58</c:v>
                </c:pt>
                <c:pt idx="41">
                  <c:v>-77.8943625</c:v>
                </c:pt>
                <c:pt idx="42">
                  <c:v>-84.429450000000003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9D-4DAC-8D33-5FF9FC841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0266024"/>
        <c:axId val="470263144"/>
      </c:scatterChart>
      <c:valAx>
        <c:axId val="470266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x(t)</a:t>
                </a:r>
                <a:r>
                  <a:rPr lang="fi-FI" baseline="0"/>
                  <a:t> [m]</a:t>
                </a:r>
                <a:endParaRPr lang="fi-F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70263144"/>
        <c:crosses val="autoZero"/>
        <c:crossBetween val="midCat"/>
      </c:valAx>
      <c:valAx>
        <c:axId val="47026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/>
                  <a:t>y(t)</a:t>
                </a:r>
                <a:r>
                  <a:rPr lang="fi-FI" baseline="0"/>
                  <a:t> [m]</a:t>
                </a:r>
                <a:endParaRPr lang="fi-F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70266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138042</xdr:colOff>
      <xdr:row>2</xdr:row>
      <xdr:rowOff>0</xdr:rowOff>
    </xdr:from>
    <xdr:to>
      <xdr:col>13</xdr:col>
      <xdr:colOff>220870</xdr:colOff>
      <xdr:row>18</xdr:row>
      <xdr:rowOff>0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56FAA962-9C66-3C22-583E-04552A6BF5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88D2E-6E51-44B0-AAD3-26A59E04697F}">
  <dimension ref="B1:F57"/>
  <sheetViews>
    <sheetView tabSelected="1" zoomScale="115" zoomScaleNormal="115" workbookViewId="0">
      <selection activeCell="C7" sqref="C7"/>
    </sheetView>
  </sheetViews>
  <sheetFormatPr defaultRowHeight="14.5" x14ac:dyDescent="0.35"/>
  <cols>
    <col min="1" max="1" width="3.36328125" customWidth="1"/>
    <col min="2" max="2" width="8.36328125" customWidth="1"/>
    <col min="3" max="3" width="8.26953125" customWidth="1"/>
    <col min="4" max="4" width="14" bestFit="1" customWidth="1"/>
  </cols>
  <sheetData>
    <row r="1" spans="2:6" ht="21" x14ac:dyDescent="0.5">
      <c r="B1" s="2" t="s">
        <v>16</v>
      </c>
    </row>
    <row r="3" spans="2:6" x14ac:dyDescent="0.35">
      <c r="B3" s="3" t="s">
        <v>17</v>
      </c>
      <c r="C3" s="3" t="s">
        <v>18</v>
      </c>
      <c r="D3" s="3" t="s">
        <v>19</v>
      </c>
      <c r="E3" s="3" t="s">
        <v>20</v>
      </c>
    </row>
    <row r="4" spans="2:6" x14ac:dyDescent="0.35">
      <c r="B4" t="s">
        <v>1</v>
      </c>
      <c r="C4">
        <v>9.81</v>
      </c>
      <c r="D4">
        <f>ROUND(C4,C9)</f>
        <v>9.81</v>
      </c>
      <c r="E4" t="s">
        <v>2</v>
      </c>
    </row>
    <row r="5" spans="2:6" x14ac:dyDescent="0.35">
      <c r="B5" t="s">
        <v>5</v>
      </c>
      <c r="C5">
        <v>35</v>
      </c>
      <c r="E5" t="s">
        <v>10</v>
      </c>
    </row>
    <row r="6" spans="2:6" x14ac:dyDescent="0.35">
      <c r="B6" t="s">
        <v>6</v>
      </c>
      <c r="C6">
        <v>30</v>
      </c>
      <c r="E6" t="s">
        <v>11</v>
      </c>
    </row>
    <row r="7" spans="2:6" x14ac:dyDescent="0.35">
      <c r="B7" t="s">
        <v>7</v>
      </c>
      <c r="C7">
        <f>$C$5*COS($C$6*PI()/180)</f>
        <v>30.310889132455355</v>
      </c>
      <c r="D7">
        <f>ROUND(C7,C9)</f>
        <v>30.31</v>
      </c>
      <c r="E7" t="s">
        <v>10</v>
      </c>
    </row>
    <row r="8" spans="2:6" x14ac:dyDescent="0.35">
      <c r="B8" t="s">
        <v>8</v>
      </c>
      <c r="C8">
        <f>$C$5*SIN($C$6*PI()/180)</f>
        <v>17.499999999999996</v>
      </c>
      <c r="D8">
        <f>ROUND(C8,C9)</f>
        <v>17.5</v>
      </c>
      <c r="E8" t="s">
        <v>10</v>
      </c>
    </row>
    <row r="9" spans="2:6" x14ac:dyDescent="0.35">
      <c r="B9" t="s">
        <v>9</v>
      </c>
      <c r="C9">
        <v>2</v>
      </c>
    </row>
    <row r="11" spans="2:6" x14ac:dyDescent="0.35">
      <c r="B11" t="s">
        <v>12</v>
      </c>
      <c r="C11">
        <v>0.15</v>
      </c>
      <c r="E11" t="s">
        <v>13</v>
      </c>
    </row>
    <row r="13" spans="2:6" x14ac:dyDescent="0.35">
      <c r="E13" s="4" t="s">
        <v>21</v>
      </c>
      <c r="F13" s="4"/>
    </row>
    <row r="14" spans="2:6" x14ac:dyDescent="0.35">
      <c r="B14" s="3" t="s">
        <v>0</v>
      </c>
      <c r="C14" s="3" t="s">
        <v>3</v>
      </c>
      <c r="D14" s="3" t="s">
        <v>4</v>
      </c>
      <c r="E14" s="4" t="s">
        <v>14</v>
      </c>
      <c r="F14" s="4" t="s">
        <v>15</v>
      </c>
    </row>
    <row r="15" spans="2:6" x14ac:dyDescent="0.35">
      <c r="B15" s="5">
        <v>0</v>
      </c>
      <c r="C15" s="5">
        <f>$D$8</f>
        <v>17.5</v>
      </c>
      <c r="D15" s="5">
        <f>AVERAGE(C15:C16)</f>
        <v>16.764250000000001</v>
      </c>
      <c r="E15" s="5">
        <v>0</v>
      </c>
      <c r="F15" s="5">
        <v>0</v>
      </c>
    </row>
    <row r="16" spans="2:6" x14ac:dyDescent="0.35">
      <c r="B16" s="5">
        <f>B15+$C$11</f>
        <v>0.15</v>
      </c>
      <c r="C16" s="5">
        <f>$C$15-B16*$D$4</f>
        <v>16.028500000000001</v>
      </c>
      <c r="D16" s="5">
        <f>AVERAGE(C16:C17)</f>
        <v>15.292750000000002</v>
      </c>
      <c r="E16" s="5">
        <f>E15+$D$7*$C$11</f>
        <v>4.5465</v>
      </c>
      <c r="F16" s="5">
        <f>F15+D15*$C$11</f>
        <v>2.5146375000000001</v>
      </c>
    </row>
    <row r="17" spans="2:6" x14ac:dyDescent="0.35">
      <c r="B17" s="5">
        <f>B16+$C$11</f>
        <v>0.3</v>
      </c>
      <c r="C17" s="5">
        <f>$C$15-B17*$D$4</f>
        <v>14.557</v>
      </c>
      <c r="D17" s="5">
        <f t="shared" ref="D17:D19" si="0">AVERAGE(C17:C18)</f>
        <v>13.821249999999999</v>
      </c>
      <c r="E17" s="5">
        <f>E16+$D$7*$C$11</f>
        <v>9.093</v>
      </c>
      <c r="F17" s="5">
        <f>F16+D16*$C$11</f>
        <v>4.8085500000000003</v>
      </c>
    </row>
    <row r="18" spans="2:6" x14ac:dyDescent="0.35">
      <c r="B18" s="5">
        <f>B17+$C$11</f>
        <v>0.44999999999999996</v>
      </c>
      <c r="C18" s="5">
        <f>$C$15-B18*$D$4</f>
        <v>13.0855</v>
      </c>
      <c r="D18" s="5">
        <f t="shared" si="0"/>
        <v>12.34975</v>
      </c>
      <c r="E18" s="5">
        <f>E17+$D$7*$C$11</f>
        <v>13.6395</v>
      </c>
      <c r="F18" s="5">
        <f>F17+D17*$C$11</f>
        <v>6.8817374999999998</v>
      </c>
    </row>
    <row r="19" spans="2:6" x14ac:dyDescent="0.35">
      <c r="B19" s="5">
        <f>B18+$C$11</f>
        <v>0.6</v>
      </c>
      <c r="C19" s="5">
        <f>$C$15-B19*$D$4</f>
        <v>11.614000000000001</v>
      </c>
      <c r="D19" s="5">
        <f t="shared" si="0"/>
        <v>10.878250000000001</v>
      </c>
      <c r="E19" s="5">
        <f>E18+$D$7*$C$11</f>
        <v>18.186</v>
      </c>
      <c r="F19" s="5">
        <f>F18+D18*$C$11</f>
        <v>8.7341999999999995</v>
      </c>
    </row>
    <row r="20" spans="2:6" x14ac:dyDescent="0.35">
      <c r="B20" s="5">
        <f>B19+$C$11</f>
        <v>0.75</v>
      </c>
      <c r="C20" s="5">
        <f>$C$15-B20*$D$4</f>
        <v>10.1425</v>
      </c>
      <c r="D20" s="5">
        <f>AVERAGE(C20:C21)</f>
        <v>9.4067499999999988</v>
      </c>
      <c r="E20" s="5">
        <f>E19+$D$7*$C$11</f>
        <v>22.732500000000002</v>
      </c>
      <c r="F20" s="5">
        <f>F19+D19*$C$11</f>
        <v>10.365937499999999</v>
      </c>
    </row>
    <row r="21" spans="2:6" x14ac:dyDescent="0.35">
      <c r="B21" s="5">
        <f>B20+$C$11</f>
        <v>0.9</v>
      </c>
      <c r="C21" s="5">
        <f>$C$15-B21*$D$4</f>
        <v>8.6709999999999994</v>
      </c>
      <c r="D21" s="5">
        <f>AVERAGE(C21:C22)</f>
        <v>7.935249999999999</v>
      </c>
      <c r="E21" s="5">
        <f>E20+$D$7*$C$11</f>
        <v>27.279000000000003</v>
      </c>
      <c r="F21" s="5">
        <f>F20+D20*$C$11</f>
        <v>11.776949999999999</v>
      </c>
    </row>
    <row r="22" spans="2:6" x14ac:dyDescent="0.35">
      <c r="B22" s="1">
        <f>B21+$C$11</f>
        <v>1.05</v>
      </c>
      <c r="C22" s="1">
        <f>$C$15-B22*$D$4</f>
        <v>7.1994999999999987</v>
      </c>
      <c r="D22" s="1">
        <f t="shared" ref="D22:D56" si="1">AVERAGE(C22:C23)</f>
        <v>6.4637499999999992</v>
      </c>
      <c r="E22" s="1">
        <f>E21+$D$7*$C$11</f>
        <v>31.825500000000005</v>
      </c>
      <c r="F22" s="1">
        <f>F21+D21*$C$11</f>
        <v>12.9672375</v>
      </c>
    </row>
    <row r="23" spans="2:6" x14ac:dyDescent="0.35">
      <c r="B23" s="1">
        <f>B22+$C$11</f>
        <v>1.2</v>
      </c>
      <c r="C23" s="1">
        <f>$C$15-B23*$D$4</f>
        <v>5.7279999999999998</v>
      </c>
      <c r="D23" s="1">
        <f t="shared" si="1"/>
        <v>4.9922500000000003</v>
      </c>
      <c r="E23" s="1">
        <f>E22+$D$7*$C$11</f>
        <v>36.372000000000007</v>
      </c>
      <c r="F23" s="1">
        <f>F22+D22*$C$11</f>
        <v>13.9368</v>
      </c>
    </row>
    <row r="24" spans="2:6" x14ac:dyDescent="0.35">
      <c r="B24" s="1">
        <f>B23+$C$11</f>
        <v>1.3499999999999999</v>
      </c>
      <c r="C24" s="1">
        <f>$C$15-B24*$D$4</f>
        <v>4.2565000000000008</v>
      </c>
      <c r="D24" s="1">
        <f t="shared" si="1"/>
        <v>3.5207500000000014</v>
      </c>
      <c r="E24" s="1">
        <f>E23+$D$7*$C$11</f>
        <v>40.918500000000009</v>
      </c>
      <c r="F24" s="1">
        <f>F23+D23*$C$11</f>
        <v>14.6856375</v>
      </c>
    </row>
    <row r="25" spans="2:6" x14ac:dyDescent="0.35">
      <c r="B25" s="1">
        <f>B24+$C$11</f>
        <v>1.4999999999999998</v>
      </c>
      <c r="C25" s="1">
        <f>$C$15-B25*$D$4</f>
        <v>2.7850000000000019</v>
      </c>
      <c r="D25" s="1">
        <f t="shared" si="1"/>
        <v>2.0492500000000016</v>
      </c>
      <c r="E25" s="1">
        <f>E24+$D$7*$C$11</f>
        <v>45.465000000000011</v>
      </c>
      <c r="F25" s="1">
        <f>F24+D24*$C$11</f>
        <v>15.213750000000001</v>
      </c>
    </row>
    <row r="26" spans="2:6" x14ac:dyDescent="0.35">
      <c r="B26" s="1">
        <f>B25+$C$11</f>
        <v>1.6499999999999997</v>
      </c>
      <c r="C26" s="1">
        <f>$C$15-B26*$D$4</f>
        <v>1.3135000000000012</v>
      </c>
      <c r="D26" s="1">
        <f t="shared" si="1"/>
        <v>0.57775000000000176</v>
      </c>
      <c r="E26" s="1">
        <f>E25+$D$7*$C$11</f>
        <v>50.011500000000012</v>
      </c>
      <c r="F26" s="1">
        <f>F25+D25*$C$11</f>
        <v>15.521137500000002</v>
      </c>
    </row>
    <row r="27" spans="2:6" x14ac:dyDescent="0.35">
      <c r="B27" s="1">
        <f>B26+$C$11</f>
        <v>1.7999999999999996</v>
      </c>
      <c r="C27" s="1">
        <f>$C$15-B27*$D$4</f>
        <v>-0.1579999999999977</v>
      </c>
      <c r="D27" s="1">
        <f t="shared" si="1"/>
        <v>-0.89374999999999716</v>
      </c>
      <c r="E27" s="1">
        <f>E26+$D$7*$C$11</f>
        <v>54.558000000000014</v>
      </c>
      <c r="F27" s="1">
        <f>F26+D26*$C$11</f>
        <v>15.607800000000003</v>
      </c>
    </row>
    <row r="28" spans="2:6" x14ac:dyDescent="0.35">
      <c r="B28" s="1">
        <f>B27+$C$11</f>
        <v>1.9499999999999995</v>
      </c>
      <c r="C28" s="1">
        <f>$C$15-B28*$D$4</f>
        <v>-1.6294999999999966</v>
      </c>
      <c r="D28" s="1">
        <f t="shared" si="1"/>
        <v>-2.3652499999999979</v>
      </c>
      <c r="E28" s="1">
        <f>E27+$D$7*$C$11</f>
        <v>59.104500000000016</v>
      </c>
      <c r="F28" s="1">
        <f>F27+D27*$C$11</f>
        <v>15.473737500000004</v>
      </c>
    </row>
    <row r="29" spans="2:6" x14ac:dyDescent="0.35">
      <c r="B29" s="1">
        <f>B28+$C$11</f>
        <v>2.0999999999999996</v>
      </c>
      <c r="C29" s="1">
        <f>$C$15-B29*$D$4</f>
        <v>-3.1009999999999991</v>
      </c>
      <c r="D29" s="1">
        <f t="shared" si="1"/>
        <v>-3.8367499999999986</v>
      </c>
      <c r="E29" s="1">
        <f>E28+$D$7*$C$11</f>
        <v>63.651000000000018</v>
      </c>
      <c r="F29" s="1">
        <f>F28+D28*$C$11</f>
        <v>15.118950000000003</v>
      </c>
    </row>
    <row r="30" spans="2:6" x14ac:dyDescent="0.35">
      <c r="B30" s="1">
        <f>B29+$C$11</f>
        <v>2.2499999999999996</v>
      </c>
      <c r="C30" s="1">
        <f>$C$15-B30*$D$4</f>
        <v>-4.572499999999998</v>
      </c>
      <c r="D30" s="1">
        <f t="shared" si="1"/>
        <v>-5.3082499999999975</v>
      </c>
      <c r="E30" s="1">
        <f>E29+$D$7*$C$11</f>
        <v>68.197500000000019</v>
      </c>
      <c r="F30" s="1">
        <f>F29+D29*$C$11</f>
        <v>14.543437500000003</v>
      </c>
    </row>
    <row r="31" spans="2:6" x14ac:dyDescent="0.35">
      <c r="B31" s="1">
        <f>B30+$C$11</f>
        <v>2.3999999999999995</v>
      </c>
      <c r="C31" s="1">
        <f>$C$15-B31*$D$4</f>
        <v>-6.0439999999999969</v>
      </c>
      <c r="D31" s="1">
        <f t="shared" si="1"/>
        <v>-6.7797499999999964</v>
      </c>
      <c r="E31" s="1">
        <f>E30+$D$7*$C$11</f>
        <v>72.744000000000014</v>
      </c>
      <c r="F31" s="1">
        <f>F30+D30*$C$11</f>
        <v>13.747200000000003</v>
      </c>
    </row>
    <row r="32" spans="2:6" x14ac:dyDescent="0.35">
      <c r="B32" s="1">
        <f>B31+$C$11</f>
        <v>2.5499999999999994</v>
      </c>
      <c r="C32" s="1">
        <f>$C$15-B32*$D$4</f>
        <v>-7.5154999999999959</v>
      </c>
      <c r="D32" s="1">
        <f t="shared" si="1"/>
        <v>-8.2512499999999953</v>
      </c>
      <c r="E32" s="1">
        <f>E31+$D$7*$C$11</f>
        <v>77.290500000000009</v>
      </c>
      <c r="F32" s="1">
        <f>F31+D31*$C$11</f>
        <v>12.730237500000003</v>
      </c>
    </row>
    <row r="33" spans="2:6" x14ac:dyDescent="0.35">
      <c r="B33" s="1">
        <f>B32+$C$11</f>
        <v>2.6999999999999993</v>
      </c>
      <c r="C33" s="1">
        <f>$C$15-B33*$D$4</f>
        <v>-8.9869999999999948</v>
      </c>
      <c r="D33" s="1">
        <f t="shared" si="1"/>
        <v>-9.7227499999999942</v>
      </c>
      <c r="E33" s="1">
        <f>E32+$D$7*$C$11</f>
        <v>81.837000000000003</v>
      </c>
      <c r="F33" s="1">
        <f>F32+D32*$C$11</f>
        <v>11.492550000000003</v>
      </c>
    </row>
    <row r="34" spans="2:6" x14ac:dyDescent="0.35">
      <c r="B34" s="1">
        <f>B33+$C$11</f>
        <v>2.8499999999999992</v>
      </c>
      <c r="C34" s="1">
        <f>$C$15-B34*$D$4</f>
        <v>-10.458499999999994</v>
      </c>
      <c r="D34" s="1">
        <f t="shared" si="1"/>
        <v>-11.194249999999993</v>
      </c>
      <c r="E34" s="1">
        <f>E33+$D$7*$C$11</f>
        <v>86.383499999999998</v>
      </c>
      <c r="F34" s="1">
        <f>F33+D33*$C$11</f>
        <v>10.034137500000003</v>
      </c>
    </row>
    <row r="35" spans="2:6" x14ac:dyDescent="0.35">
      <c r="B35" s="1">
        <f>B34+$C$11</f>
        <v>2.9999999999999991</v>
      </c>
      <c r="C35" s="1">
        <f>$C$15-B35*$D$4</f>
        <v>-11.929999999999993</v>
      </c>
      <c r="D35" s="1">
        <f t="shared" si="1"/>
        <v>-12.665749999999992</v>
      </c>
      <c r="E35" s="1">
        <f>E34+$D$7*$C$11</f>
        <v>90.929999999999993</v>
      </c>
      <c r="F35" s="1">
        <f>F34+D34*$C$11</f>
        <v>8.355000000000004</v>
      </c>
    </row>
    <row r="36" spans="2:6" x14ac:dyDescent="0.35">
      <c r="B36" s="1">
        <f>B35+$C$11</f>
        <v>3.149999999999999</v>
      </c>
      <c r="C36" s="1">
        <f>$C$15-B36*$D$4</f>
        <v>-13.401499999999992</v>
      </c>
      <c r="D36" s="1">
        <f t="shared" si="1"/>
        <v>-14.137249999999991</v>
      </c>
      <c r="E36" s="1">
        <f>E35+$D$7*$C$11</f>
        <v>95.476499999999987</v>
      </c>
      <c r="F36" s="1">
        <f>F35+D35*$C$11</f>
        <v>6.4551375000000055</v>
      </c>
    </row>
    <row r="37" spans="2:6" x14ac:dyDescent="0.35">
      <c r="B37" s="1">
        <f>B36+$C$11</f>
        <v>3.2999999999999989</v>
      </c>
      <c r="C37" s="1">
        <f>$C$15-B37*$D$4</f>
        <v>-14.87299999999999</v>
      </c>
      <c r="D37" s="1">
        <f t="shared" si="1"/>
        <v>-15.60874999999999</v>
      </c>
      <c r="E37" s="1">
        <f>E36+$D$7*$C$11</f>
        <v>100.02299999999998</v>
      </c>
      <c r="F37" s="1">
        <f>F36+D36*$C$11</f>
        <v>4.3345500000000072</v>
      </c>
    </row>
    <row r="38" spans="2:6" x14ac:dyDescent="0.35">
      <c r="B38" s="1">
        <f>B37+$C$11</f>
        <v>3.4499999999999988</v>
      </c>
      <c r="C38" s="1">
        <f>$C$15-B38*$D$4</f>
        <v>-16.344499999999989</v>
      </c>
      <c r="D38" s="1">
        <f t="shared" si="1"/>
        <v>-17.080249999999989</v>
      </c>
      <c r="E38" s="1">
        <f>E37+$D$7*$C$11</f>
        <v>104.56949999999998</v>
      </c>
      <c r="F38" s="1">
        <f>F37+D37*$C$11</f>
        <v>1.9932375000000087</v>
      </c>
    </row>
    <row r="39" spans="2:6" x14ac:dyDescent="0.35">
      <c r="B39" s="1">
        <f>B38+$C$11</f>
        <v>3.5999999999999988</v>
      </c>
      <c r="C39" s="1">
        <f>$C$15-B39*$D$4</f>
        <v>-17.815999999999988</v>
      </c>
      <c r="D39" s="1">
        <f t="shared" si="1"/>
        <v>-18.551749999999988</v>
      </c>
      <c r="E39" s="1">
        <f>E38+$D$7*$C$11</f>
        <v>109.11599999999997</v>
      </c>
      <c r="F39" s="1">
        <f>F38+D38*$C$11</f>
        <v>-0.56879999999998976</v>
      </c>
    </row>
    <row r="40" spans="2:6" x14ac:dyDescent="0.35">
      <c r="B40" s="1">
        <f>B39+$C$11</f>
        <v>3.7499999999999987</v>
      </c>
      <c r="C40" s="1">
        <f>$C$15-B40*$D$4</f>
        <v>-19.287499999999987</v>
      </c>
      <c r="D40" s="1">
        <f t="shared" si="1"/>
        <v>-20.023249999999987</v>
      </c>
      <c r="E40" s="1">
        <f>E39+$D$7*$C$11</f>
        <v>113.66249999999997</v>
      </c>
      <c r="F40" s="1">
        <f>F39+D39*$C$11</f>
        <v>-3.351562499999988</v>
      </c>
    </row>
    <row r="41" spans="2:6" x14ac:dyDescent="0.35">
      <c r="B41" s="1">
        <f>B40+$C$11</f>
        <v>3.8999999999999986</v>
      </c>
      <c r="C41" s="1">
        <f>$C$15-B41*$D$4</f>
        <v>-20.758999999999986</v>
      </c>
      <c r="D41" s="1">
        <f t="shared" si="1"/>
        <v>-21.494749999999989</v>
      </c>
      <c r="E41" s="1">
        <f>E40+$D$7*$C$11</f>
        <v>118.20899999999996</v>
      </c>
      <c r="F41" s="1">
        <f>F40+D40*$C$11</f>
        <v>-6.3550499999999861</v>
      </c>
    </row>
    <row r="42" spans="2:6" x14ac:dyDescent="0.35">
      <c r="B42" s="1">
        <f>B41+$C$11</f>
        <v>4.0499999999999989</v>
      </c>
      <c r="C42" s="1">
        <f>$C$15-B42*$D$4</f>
        <v>-22.230499999999992</v>
      </c>
      <c r="D42" s="1">
        <f t="shared" si="1"/>
        <v>-22.966249999999995</v>
      </c>
      <c r="E42" s="1">
        <f>E41+$D$7*$C$11</f>
        <v>122.75549999999996</v>
      </c>
      <c r="F42" s="1">
        <f>F41+D41*$C$11</f>
        <v>-9.5792624999999845</v>
      </c>
    </row>
    <row r="43" spans="2:6" x14ac:dyDescent="0.35">
      <c r="B43" s="1">
        <f>B42+$C$11</f>
        <v>4.1999999999999993</v>
      </c>
      <c r="C43" s="1">
        <f>$C$15-B43*$D$4</f>
        <v>-23.701999999999998</v>
      </c>
      <c r="D43" s="1">
        <f t="shared" si="1"/>
        <v>-24.437749999999998</v>
      </c>
      <c r="E43" s="1">
        <f>E42+$D$7*$C$11</f>
        <v>127.30199999999995</v>
      </c>
      <c r="F43" s="1">
        <f>F42+D42*$C$11</f>
        <v>-13.024199999999983</v>
      </c>
    </row>
    <row r="44" spans="2:6" x14ac:dyDescent="0.35">
      <c r="B44" s="1">
        <f>B43+$C$11</f>
        <v>4.3499999999999996</v>
      </c>
      <c r="C44" s="1">
        <f>$C$15-B44*$D$4</f>
        <v>-25.173499999999997</v>
      </c>
      <c r="D44" s="1">
        <f t="shared" si="1"/>
        <v>-25.90925</v>
      </c>
      <c r="E44" s="1">
        <f>E43+$D$7*$C$11</f>
        <v>131.84849999999994</v>
      </c>
      <c r="F44" s="1">
        <f>F43+D43*$C$11</f>
        <v>-16.689862499999983</v>
      </c>
    </row>
    <row r="45" spans="2:6" x14ac:dyDescent="0.35">
      <c r="B45" s="1">
        <f>B44+$C$11</f>
        <v>4.5</v>
      </c>
      <c r="C45" s="1">
        <f>$C$15-B45*$D$4</f>
        <v>-26.645000000000003</v>
      </c>
      <c r="D45" s="1">
        <f t="shared" si="1"/>
        <v>-27.380750000000006</v>
      </c>
      <c r="E45" s="1">
        <f>E44+$D$7*$C$11</f>
        <v>136.39499999999995</v>
      </c>
      <c r="F45" s="1">
        <f>F44+D44*$C$11</f>
        <v>-20.57624999999998</v>
      </c>
    </row>
    <row r="46" spans="2:6" x14ac:dyDescent="0.35">
      <c r="B46" s="1">
        <f>B45+$C$11</f>
        <v>4.6500000000000004</v>
      </c>
      <c r="C46" s="1">
        <f>$C$15-B46*$D$4</f>
        <v>-28.116500000000009</v>
      </c>
      <c r="D46" s="1">
        <f t="shared" si="1"/>
        <v>-28.852250000000009</v>
      </c>
      <c r="E46" s="1">
        <f>E45+$D$7*$C$11</f>
        <v>140.94149999999996</v>
      </c>
      <c r="F46" s="1">
        <f>F45+D45*$C$11</f>
        <v>-24.68336249999998</v>
      </c>
    </row>
    <row r="47" spans="2:6" x14ac:dyDescent="0.35">
      <c r="B47" s="1">
        <f>B46+$C$11</f>
        <v>4.8000000000000007</v>
      </c>
      <c r="C47" s="1">
        <f>$C$15-B47*$D$4</f>
        <v>-29.588000000000008</v>
      </c>
      <c r="D47" s="1">
        <f t="shared" si="1"/>
        <v>-30.323750000000011</v>
      </c>
      <c r="E47" s="1">
        <f>E46+$D$7*$C$11</f>
        <v>145.48799999999997</v>
      </c>
      <c r="F47" s="1">
        <f>F46+D46*$C$11</f>
        <v>-29.011199999999981</v>
      </c>
    </row>
    <row r="48" spans="2:6" x14ac:dyDescent="0.35">
      <c r="B48" s="1">
        <f>B47+$C$11</f>
        <v>4.9500000000000011</v>
      </c>
      <c r="C48" s="1">
        <f>$C$15-B48*$D$4</f>
        <v>-31.059500000000014</v>
      </c>
      <c r="D48" s="1">
        <f t="shared" si="1"/>
        <v>-31.795250000000014</v>
      </c>
      <c r="E48" s="1">
        <f>E47+$D$7*$C$11</f>
        <v>150.03449999999998</v>
      </c>
      <c r="F48" s="1">
        <f>F47+D47*$C$11</f>
        <v>-33.559762499999984</v>
      </c>
    </row>
    <row r="49" spans="2:6" x14ac:dyDescent="0.35">
      <c r="B49" s="1">
        <f>B48+$C$11</f>
        <v>5.1000000000000014</v>
      </c>
      <c r="C49" s="1">
        <f>$C$15-B49*$D$4</f>
        <v>-32.531000000000013</v>
      </c>
      <c r="D49" s="1">
        <f t="shared" si="1"/>
        <v>-33.266750000000016</v>
      </c>
      <c r="E49" s="1">
        <f>E48+$D$7*$C$11</f>
        <v>154.58099999999999</v>
      </c>
      <c r="F49" s="1">
        <f>F48+D48*$C$11</f>
        <v>-38.329049999999988</v>
      </c>
    </row>
    <row r="50" spans="2:6" x14ac:dyDescent="0.35">
      <c r="B50" s="1">
        <f>B49+$C$11</f>
        <v>5.2500000000000018</v>
      </c>
      <c r="C50" s="1">
        <f>$C$15-B50*$D$4</f>
        <v>-34.002500000000019</v>
      </c>
      <c r="D50" s="1">
        <f t="shared" si="1"/>
        <v>-34.738250000000022</v>
      </c>
      <c r="E50" s="1">
        <f>E49+$D$7*$C$11</f>
        <v>159.1275</v>
      </c>
      <c r="F50" s="1">
        <f>F49+D49*$C$11</f>
        <v>-43.319062499999987</v>
      </c>
    </row>
    <row r="51" spans="2:6" x14ac:dyDescent="0.35">
      <c r="B51" s="1">
        <f>B50+$C$11</f>
        <v>5.4000000000000021</v>
      </c>
      <c r="C51" s="1">
        <f>$C$15-B51*$D$4</f>
        <v>-35.474000000000025</v>
      </c>
      <c r="D51" s="1">
        <f t="shared" si="1"/>
        <v>-36.209750000000028</v>
      </c>
      <c r="E51" s="1">
        <f>E50+$D$7*$C$11</f>
        <v>163.67400000000001</v>
      </c>
      <c r="F51" s="1">
        <f>F50+D50*$C$11</f>
        <v>-48.529799999999987</v>
      </c>
    </row>
    <row r="52" spans="2:6" x14ac:dyDescent="0.35">
      <c r="B52" s="1">
        <f>B51+$C$11</f>
        <v>5.5500000000000025</v>
      </c>
      <c r="C52" s="1">
        <f>$C$15-B52*$D$4</f>
        <v>-36.945500000000024</v>
      </c>
      <c r="D52" s="1">
        <f t="shared" si="1"/>
        <v>-37.681250000000027</v>
      </c>
      <c r="E52" s="1">
        <f>E51+$D$7*$C$11</f>
        <v>168.22050000000002</v>
      </c>
      <c r="F52" s="1">
        <f>F51+D51*$C$11</f>
        <v>-53.961262499999989</v>
      </c>
    </row>
    <row r="53" spans="2:6" x14ac:dyDescent="0.35">
      <c r="B53" s="1">
        <f>B52+$C$11</f>
        <v>5.7000000000000028</v>
      </c>
      <c r="C53" s="1">
        <f>$C$15-B53*$D$4</f>
        <v>-38.41700000000003</v>
      </c>
      <c r="D53" s="1">
        <f t="shared" si="1"/>
        <v>-39.152750000000033</v>
      </c>
      <c r="E53" s="1">
        <f>E52+$D$7*$C$11</f>
        <v>172.76700000000002</v>
      </c>
      <c r="F53" s="1">
        <f>F52+D52*$C$11</f>
        <v>-59.613449999999993</v>
      </c>
    </row>
    <row r="54" spans="2:6" x14ac:dyDescent="0.35">
      <c r="B54" s="1">
        <f>B53+$C$11</f>
        <v>5.8500000000000032</v>
      </c>
      <c r="C54" s="1">
        <f>$C$15-B54*$D$4</f>
        <v>-39.888500000000036</v>
      </c>
      <c r="D54" s="1">
        <f t="shared" si="1"/>
        <v>-40.624250000000032</v>
      </c>
      <c r="E54" s="1">
        <f>E53+$D$7*$C$11</f>
        <v>177.31350000000003</v>
      </c>
      <c r="F54" s="1">
        <f>F53+D53*$C$11</f>
        <v>-65.486362499999998</v>
      </c>
    </row>
    <row r="55" spans="2:6" x14ac:dyDescent="0.35">
      <c r="B55" s="1">
        <f>B54+$C$11</f>
        <v>6.0000000000000036</v>
      </c>
      <c r="C55" s="1">
        <f>$C$15-B55*$D$4</f>
        <v>-41.360000000000035</v>
      </c>
      <c r="D55" s="1">
        <f t="shared" si="1"/>
        <v>-42.095750000000038</v>
      </c>
      <c r="E55" s="1">
        <f>E54+$D$7*$C$11</f>
        <v>181.86000000000004</v>
      </c>
      <c r="F55" s="1">
        <f>F54+D54*$C$11</f>
        <v>-71.58</v>
      </c>
    </row>
    <row r="56" spans="2:6" x14ac:dyDescent="0.35">
      <c r="B56" s="1">
        <f>B55+$C$11</f>
        <v>6.1500000000000039</v>
      </c>
      <c r="C56" s="1">
        <f>$C$15-B56*$D$4</f>
        <v>-42.831500000000041</v>
      </c>
      <c r="D56" s="1">
        <f t="shared" si="1"/>
        <v>-43.567250000000044</v>
      </c>
      <c r="E56" s="1">
        <f>E55+$D$7*$C$11</f>
        <v>186.40650000000005</v>
      </c>
      <c r="F56" s="1">
        <f>F55+D55*$C$11</f>
        <v>-77.8943625</v>
      </c>
    </row>
    <row r="57" spans="2:6" x14ac:dyDescent="0.35">
      <c r="B57" s="1">
        <f>B56+$C$11</f>
        <v>6.3000000000000043</v>
      </c>
      <c r="C57" s="1">
        <f>$C$15-B57*$D$4</f>
        <v>-44.303000000000047</v>
      </c>
      <c r="D57" s="1">
        <f t="shared" ref="D57" si="2">AVERAGE(C57:C58)</f>
        <v>-44.303000000000047</v>
      </c>
      <c r="E57" s="1">
        <f>E56+$D$7*$C$11</f>
        <v>190.95300000000006</v>
      </c>
      <c r="F57" s="1">
        <f>F56+D56*$C$11</f>
        <v>-84.429450000000003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Juha-Matti Huusko</dc:creator>
  <cp:lastModifiedBy>Juha-Matti Huusko</cp:lastModifiedBy>
  <dcterms:created xsi:type="dcterms:W3CDTF">2023-05-07T10:10:51Z</dcterms:created>
  <dcterms:modified xsi:type="dcterms:W3CDTF">2023-05-09T08:54:33Z</dcterms:modified>
</cp:coreProperties>
</file>